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'Feuil1'!$A$1:$G$36</definedName>
  </definedNames>
  <calcPr fullCalcOnLoad="1"/>
</workbook>
</file>

<file path=xl/sharedStrings.xml><?xml version="1.0" encoding="utf-8"?>
<sst xmlns="http://schemas.openxmlformats.org/spreadsheetml/2006/main" count="41" uniqueCount="41">
  <si>
    <t>Actions envisagées</t>
  </si>
  <si>
    <t>FACTURES</t>
  </si>
  <si>
    <t>n° d'EJ</t>
  </si>
  <si>
    <t>SOLDE</t>
  </si>
  <si>
    <t>SECURITE INCENDIE ET ELECTRIQUE :</t>
  </si>
  <si>
    <t>RISQUES ROUTIERS</t>
  </si>
  <si>
    <t>PRESERVATION DE LA SANTE DES AGENTS</t>
  </si>
  <si>
    <t>PERSONNES HANDICAPEES</t>
  </si>
  <si>
    <t>AMELIORATION AMBIANCES PHYSIQUES DE TRAVAIL</t>
  </si>
  <si>
    <t>DIVERS</t>
  </si>
  <si>
    <t>TOTAL GENERAL :</t>
  </si>
  <si>
    <t>Crédits annoncés au titre de l'année 2011</t>
  </si>
  <si>
    <t>Crédits délégués et engagés</t>
  </si>
  <si>
    <t>Dépenses réalisées</t>
  </si>
  <si>
    <t>Crédits disponibles</t>
  </si>
  <si>
    <t>Facturées</t>
  </si>
  <si>
    <t>Prévues</t>
  </si>
  <si>
    <t>Formation recyclage SST 2012</t>
  </si>
  <si>
    <t>Nettoyage moquette trésorerie d'Argeles 2012</t>
  </si>
  <si>
    <t>Secrétariats du CHS-CT</t>
  </si>
  <si>
    <t>Formation recyclage SST 2013</t>
  </si>
  <si>
    <t>Achat d'un logiciel "Zoom-Texte"</t>
  </si>
  <si>
    <t>Achat de 4 DAZZER repousse chiens</t>
  </si>
  <si>
    <t>Réparation de volets au CFP de Lourdes</t>
  </si>
  <si>
    <t>Achat d'équipement de protection individuelle pour Agents de services</t>
  </si>
  <si>
    <t>Achat d'une rampe pour accès camion de la Direction</t>
  </si>
  <si>
    <t>Achat d'un ventilateur pour la trésorerie de Tarbes Adour Echez</t>
  </si>
  <si>
    <t>Installation de bandes podotactiles et anti dérapantes au CFP de Lannemezan</t>
  </si>
  <si>
    <t>Achat d'un pupitre "FLEXDESK" pour agent du CFP de Tarbes</t>
  </si>
  <si>
    <t>Installation de sirènes complémentaires au CFP de Lannemezan (réseau électrique)</t>
  </si>
  <si>
    <t>Installation de sirènes complémentaires au CFP de Lannemezan (Sirènes)</t>
  </si>
  <si>
    <t>Dépenses envisagées</t>
  </si>
  <si>
    <t>Electrodes et trousses de secours</t>
  </si>
  <si>
    <t>Accueil trésorerie d'Argelès</t>
  </si>
  <si>
    <t>Grilles de protection CFP Lannemezan</t>
  </si>
  <si>
    <t>Alarme anti intrusion CFP Lourdes</t>
  </si>
  <si>
    <t>Alarme anti intrusion CFP Lannemezan</t>
  </si>
  <si>
    <t>Vérification des extincteurs</t>
  </si>
  <si>
    <t>Remplacement des filtres de 15 fontaines à eau (524,23 € pour 7 fontaines prévue initialement)</t>
  </si>
  <si>
    <t>fait</t>
  </si>
  <si>
    <t>Paiement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</si>
</sst>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/>
    </xf>
    <xf numFmtId="0" fontId="1" fillId="2" borderId="4" xfId="0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"/>
    </sheetView>
  </sheetViews>
  <sheetFormatPr defaultColWidth="11.421875" defaultRowHeight="12.75"/>
  <cols>
    <col min="1" max="1" width="102.140625" style="0" bestFit="1" customWidth="1"/>
    <col min="2" max="2" width="21.00390625" style="0" bestFit="1" customWidth="1"/>
    <col min="3" max="3" width="13.28125" style="0" customWidth="1"/>
    <col min="4" max="4" width="13.8515625" style="0" bestFit="1" customWidth="1"/>
    <col min="5" max="5" width="19.140625" style="54" bestFit="1" customWidth="1"/>
    <col min="6" max="6" width="14.57421875" style="0" customWidth="1"/>
    <col min="7" max="7" width="13.7109375" style="1" customWidth="1"/>
    <col min="8" max="8" width="12.421875" style="1" customWidth="1"/>
  </cols>
  <sheetData>
    <row r="1" spans="1:8" ht="15.75" customHeight="1">
      <c r="A1" s="69" t="s">
        <v>0</v>
      </c>
      <c r="B1" s="2"/>
      <c r="C1" s="70" t="s">
        <v>1</v>
      </c>
      <c r="D1" s="71"/>
      <c r="E1" s="71"/>
      <c r="F1" s="72"/>
      <c r="G1" s="73" t="s">
        <v>40</v>
      </c>
      <c r="H1" s="3"/>
    </row>
    <row r="2" spans="1:8" ht="27.75" customHeight="1">
      <c r="A2" s="69"/>
      <c r="B2" s="4"/>
      <c r="C2" s="57" t="s">
        <v>16</v>
      </c>
      <c r="D2" s="63" t="s">
        <v>15</v>
      </c>
      <c r="E2" s="58" t="s">
        <v>2</v>
      </c>
      <c r="F2" s="5" t="s">
        <v>3</v>
      </c>
      <c r="G2" s="74"/>
      <c r="H2"/>
    </row>
    <row r="3" spans="1:8" ht="15.75">
      <c r="A3" s="6" t="s">
        <v>4</v>
      </c>
      <c r="B3" s="7">
        <f>SUM(C4:C6)</f>
        <v>2098.41</v>
      </c>
      <c r="C3" s="8"/>
      <c r="D3" s="64">
        <f>SUM(D4:D6)</f>
        <v>2098.41</v>
      </c>
      <c r="E3" s="49"/>
      <c r="F3" s="9"/>
      <c r="G3" s="9"/>
      <c r="H3"/>
    </row>
    <row r="4" spans="1:7" s="14" customFormat="1" ht="19.5" customHeight="1">
      <c r="A4" s="10" t="s">
        <v>29</v>
      </c>
      <c r="B4" s="11"/>
      <c r="C4" s="17">
        <v>449.84</v>
      </c>
      <c r="D4" s="13">
        <v>449.84</v>
      </c>
      <c r="E4" s="59">
        <v>1504279919</v>
      </c>
      <c r="F4" s="13">
        <f>IF(D4="","",(C4-D4))</f>
        <v>0</v>
      </c>
      <c r="G4" s="13">
        <v>449.84</v>
      </c>
    </row>
    <row r="5" spans="1:8" ht="15" customHeight="1">
      <c r="A5" s="10" t="s">
        <v>30</v>
      </c>
      <c r="B5" s="16"/>
      <c r="C5" s="17">
        <v>330.1</v>
      </c>
      <c r="D5" s="12">
        <v>330.1</v>
      </c>
      <c r="E5" s="60">
        <v>1504321312</v>
      </c>
      <c r="F5" s="13">
        <f>IF(D5="","",(C5-D5))</f>
        <v>0</v>
      </c>
      <c r="G5" s="75"/>
      <c r="H5"/>
    </row>
    <row r="6" spans="1:8" ht="15" customHeight="1">
      <c r="A6" s="15" t="s">
        <v>37</v>
      </c>
      <c r="B6" s="16"/>
      <c r="C6" s="18">
        <v>1318.47</v>
      </c>
      <c r="D6" s="26">
        <v>1318.47</v>
      </c>
      <c r="E6" s="60">
        <v>1504412374</v>
      </c>
      <c r="F6" s="13">
        <f>IF(D6="","",(C6-D6))</f>
        <v>0</v>
      </c>
      <c r="G6" s="13">
        <v>1318.47</v>
      </c>
      <c r="H6"/>
    </row>
    <row r="7" spans="1:8" ht="15" customHeight="1">
      <c r="A7" s="6" t="s">
        <v>5</v>
      </c>
      <c r="B7" s="7">
        <f>SUM(C8:C8)</f>
        <v>0</v>
      </c>
      <c r="C7" s="19"/>
      <c r="D7" s="36">
        <f>SUM(D8)</f>
        <v>0</v>
      </c>
      <c r="E7" s="50"/>
      <c r="F7" s="20"/>
      <c r="G7" s="9"/>
      <c r="H7"/>
    </row>
    <row r="8" spans="1:8" ht="15" customHeight="1">
      <c r="A8" s="15"/>
      <c r="B8" s="16"/>
      <c r="C8" s="18"/>
      <c r="D8" s="26"/>
      <c r="E8" s="60"/>
      <c r="F8" s="13">
        <f>IF(D8="","",(C8-D8))</f>
      </c>
      <c r="G8" s="75"/>
      <c r="H8"/>
    </row>
    <row r="9" spans="1:8" ht="15.75">
      <c r="A9" s="6" t="s">
        <v>6</v>
      </c>
      <c r="B9" s="7">
        <f>SUM(C10:C13)</f>
        <v>3073.79</v>
      </c>
      <c r="C9" s="21"/>
      <c r="D9" s="36">
        <f>SUM(D10:D13)</f>
        <v>1585.81</v>
      </c>
      <c r="E9" s="49"/>
      <c r="F9" s="23"/>
      <c r="G9" s="9"/>
      <c r="H9"/>
    </row>
    <row r="10" spans="1:7" s="14" customFormat="1" ht="19.5" customHeight="1">
      <c r="A10" s="10" t="s">
        <v>22</v>
      </c>
      <c r="B10" s="11"/>
      <c r="C10" s="17">
        <v>180</v>
      </c>
      <c r="D10" s="12">
        <v>180.02</v>
      </c>
      <c r="E10" s="60">
        <v>1504246032</v>
      </c>
      <c r="F10" s="13">
        <f>IF(D10="","",(C10-D10))</f>
        <v>-0.020000000000010232</v>
      </c>
      <c r="G10" s="13">
        <v>180.02</v>
      </c>
    </row>
    <row r="11" spans="1:8" ht="15" customHeight="1">
      <c r="A11" s="24" t="s">
        <v>24</v>
      </c>
      <c r="B11" s="25"/>
      <c r="C11" s="18">
        <v>1500</v>
      </c>
      <c r="D11" s="26"/>
      <c r="E11" s="61"/>
      <c r="F11" s="13">
        <f>IF(D11="","",(C11-D11))</f>
      </c>
      <c r="G11" s="75"/>
      <c r="H11"/>
    </row>
    <row r="12" spans="1:8" ht="15" customHeight="1">
      <c r="A12" s="24" t="s">
        <v>25</v>
      </c>
      <c r="B12" s="27"/>
      <c r="C12" s="17">
        <v>147</v>
      </c>
      <c r="D12" s="12">
        <v>159</v>
      </c>
      <c r="E12" s="60">
        <v>1504244361</v>
      </c>
      <c r="F12" s="13">
        <f>IF(D12="","",(C12-D12))</f>
        <v>-12</v>
      </c>
      <c r="G12" s="13">
        <v>159</v>
      </c>
      <c r="H12"/>
    </row>
    <row r="13" spans="1:8" ht="15" customHeight="1">
      <c r="A13" s="24" t="s">
        <v>38</v>
      </c>
      <c r="B13" s="27"/>
      <c r="C13" s="17">
        <v>1246.79</v>
      </c>
      <c r="D13" s="12">
        <v>1246.79</v>
      </c>
      <c r="E13" s="60">
        <v>1504582995</v>
      </c>
      <c r="F13" s="13">
        <f>IF(D13="","",(C13-D13))</f>
        <v>0</v>
      </c>
      <c r="G13" s="13">
        <v>1246.79</v>
      </c>
      <c r="H13"/>
    </row>
    <row r="14" spans="1:8" ht="15.75">
      <c r="A14" s="6" t="s">
        <v>7</v>
      </c>
      <c r="B14" s="7">
        <f>SUM(C15:C17)</f>
        <v>1984.28</v>
      </c>
      <c r="C14" s="22"/>
      <c r="D14" s="36">
        <f>SUM(D15:D17)</f>
        <v>1284.28</v>
      </c>
      <c r="E14" s="49"/>
      <c r="F14" s="23"/>
      <c r="G14" s="9"/>
      <c r="H14"/>
    </row>
    <row r="15" spans="1:7" s="14" customFormat="1" ht="19.5" customHeight="1">
      <c r="A15" s="28" t="s">
        <v>21</v>
      </c>
      <c r="B15" s="11"/>
      <c r="C15" s="17">
        <v>1069</v>
      </c>
      <c r="D15" s="12">
        <v>1069</v>
      </c>
      <c r="E15" s="60">
        <v>1504078408</v>
      </c>
      <c r="F15" s="13">
        <f>IF(D15="","",(C15-D15))</f>
        <v>0</v>
      </c>
      <c r="G15" s="13">
        <v>1069</v>
      </c>
    </row>
    <row r="16" spans="1:7" s="14" customFormat="1" ht="19.5" customHeight="1">
      <c r="A16" s="28" t="s">
        <v>27</v>
      </c>
      <c r="B16" s="66"/>
      <c r="C16" s="17">
        <v>700</v>
      </c>
      <c r="D16" s="12"/>
      <c r="E16" s="68"/>
      <c r="F16" s="13">
        <f>IF(D16="","",(C16-D16))</f>
      </c>
      <c r="G16" s="76"/>
    </row>
    <row r="17" spans="1:7" s="14" customFormat="1" ht="19.5" customHeight="1">
      <c r="A17" s="28" t="s">
        <v>28</v>
      </c>
      <c r="B17" s="66"/>
      <c r="C17" s="17">
        <v>215.28</v>
      </c>
      <c r="D17" s="12">
        <v>215.28</v>
      </c>
      <c r="E17" s="67">
        <v>1504276004</v>
      </c>
      <c r="F17" s="13">
        <f>IF(D17="","",(C17-D17))</f>
        <v>0</v>
      </c>
      <c r="G17" s="13">
        <v>215.28</v>
      </c>
    </row>
    <row r="18" spans="1:7" s="14" customFormat="1" ht="19.5" customHeight="1">
      <c r="A18" s="29" t="s">
        <v>8</v>
      </c>
      <c r="B18" s="30">
        <f>SUM(C19:C25)</f>
        <v>27175.91</v>
      </c>
      <c r="C18" s="31"/>
      <c r="D18" s="65">
        <f>SUM(D19:D25)</f>
        <v>26955.91</v>
      </c>
      <c r="E18" s="50"/>
      <c r="F18" s="23">
        <f>IF(E18="","",SUM(C18:C18)-E18)</f>
      </c>
      <c r="G18" s="9"/>
    </row>
    <row r="19" spans="1:7" s="14" customFormat="1" ht="19.5" customHeight="1">
      <c r="A19" s="28" t="s">
        <v>18</v>
      </c>
      <c r="B19" s="16"/>
      <c r="C19" s="18">
        <v>420</v>
      </c>
      <c r="D19" s="26">
        <v>420</v>
      </c>
      <c r="E19" s="60">
        <v>15040822373</v>
      </c>
      <c r="F19" s="13">
        <f aca="true" t="shared" si="0" ref="F19:F25">IF(D19="","",(C19-D19))</f>
        <v>0</v>
      </c>
      <c r="G19" s="13">
        <v>420</v>
      </c>
    </row>
    <row r="20" spans="1:7" s="14" customFormat="1" ht="19.5" customHeight="1">
      <c r="A20" s="28" t="s">
        <v>23</v>
      </c>
      <c r="B20" s="16"/>
      <c r="C20" s="18">
        <v>700</v>
      </c>
      <c r="D20" s="26">
        <v>680</v>
      </c>
      <c r="E20" s="60">
        <v>1504278454</v>
      </c>
      <c r="F20" s="13">
        <f t="shared" si="0"/>
        <v>20</v>
      </c>
      <c r="G20" s="13">
        <v>680</v>
      </c>
    </row>
    <row r="21" spans="1:7" s="14" customFormat="1" ht="19.5" customHeight="1">
      <c r="A21" s="10" t="s">
        <v>26</v>
      </c>
      <c r="B21" s="16"/>
      <c r="C21" s="17">
        <v>200</v>
      </c>
      <c r="D21" s="12"/>
      <c r="E21" s="60"/>
      <c r="F21" s="13">
        <f t="shared" si="0"/>
      </c>
      <c r="G21" s="76"/>
    </row>
    <row r="22" spans="1:7" s="14" customFormat="1" ht="19.5" customHeight="1">
      <c r="A22" s="10" t="s">
        <v>33</v>
      </c>
      <c r="B22" s="16"/>
      <c r="C22" s="17">
        <v>3738.41</v>
      </c>
      <c r="D22" s="12">
        <v>3738.41</v>
      </c>
      <c r="E22" s="60">
        <v>1504412375</v>
      </c>
      <c r="F22" s="13">
        <f t="shared" si="0"/>
        <v>0</v>
      </c>
      <c r="G22" s="76"/>
    </row>
    <row r="23" spans="1:7" s="14" customFormat="1" ht="19.5" customHeight="1">
      <c r="A23" s="10" t="s">
        <v>34</v>
      </c>
      <c r="B23" s="16"/>
      <c r="C23" s="17">
        <v>4010</v>
      </c>
      <c r="D23" s="12">
        <v>4010</v>
      </c>
      <c r="E23" s="60">
        <v>1504415138</v>
      </c>
      <c r="F23" s="13">
        <f t="shared" si="0"/>
        <v>0</v>
      </c>
      <c r="G23" s="76"/>
    </row>
    <row r="24" spans="1:7" s="14" customFormat="1" ht="19.5" customHeight="1">
      <c r="A24" s="10" t="s">
        <v>35</v>
      </c>
      <c r="B24" s="16"/>
      <c r="C24" s="17">
        <v>8893.79</v>
      </c>
      <c r="D24" s="12">
        <v>8893.79</v>
      </c>
      <c r="E24" s="60">
        <v>1504415293</v>
      </c>
      <c r="F24" s="13"/>
      <c r="G24" s="76"/>
    </row>
    <row r="25" spans="1:7" s="14" customFormat="1" ht="19.5" customHeight="1">
      <c r="A25" s="10" t="s">
        <v>36</v>
      </c>
      <c r="B25" s="16"/>
      <c r="C25" s="17">
        <v>9213.71</v>
      </c>
      <c r="D25" s="12">
        <v>9213.71</v>
      </c>
      <c r="E25" s="60">
        <v>1504415133</v>
      </c>
      <c r="F25" s="13">
        <f t="shared" si="0"/>
        <v>0</v>
      </c>
      <c r="G25" s="76"/>
    </row>
    <row r="26" spans="1:8" ht="15.75">
      <c r="A26" s="6" t="s">
        <v>9</v>
      </c>
      <c r="B26" s="7">
        <f>SUM(C27:C30)</f>
        <v>2660.5</v>
      </c>
      <c r="C26" s="21"/>
      <c r="D26" s="36">
        <f>SUM(D27:D30)</f>
        <v>1324.9</v>
      </c>
      <c r="E26" s="49"/>
      <c r="F26" s="23"/>
      <c r="G26" s="9"/>
      <c r="H26"/>
    </row>
    <row r="27" spans="1:7" s="14" customFormat="1" ht="19.5" customHeight="1">
      <c r="A27" s="28" t="s">
        <v>17</v>
      </c>
      <c r="B27" s="32"/>
      <c r="C27" s="17">
        <v>370.5</v>
      </c>
      <c r="D27" s="12">
        <v>370.5</v>
      </c>
      <c r="E27" s="60" t="s">
        <v>39</v>
      </c>
      <c r="F27" s="13">
        <f>IF(D27="","",(C27-D27))</f>
        <v>0</v>
      </c>
      <c r="G27" s="76"/>
    </row>
    <row r="28" spans="1:7" s="14" customFormat="1" ht="19.5" customHeight="1">
      <c r="A28" s="28" t="s">
        <v>19</v>
      </c>
      <c r="B28" s="33"/>
      <c r="C28" s="17">
        <v>1000</v>
      </c>
      <c r="D28" s="12">
        <v>415</v>
      </c>
      <c r="E28" s="60">
        <v>1504399151</v>
      </c>
      <c r="F28" s="13">
        <f>IF(D28="","",(C28-D28))</f>
        <v>585</v>
      </c>
      <c r="G28" s="13">
        <v>310.21</v>
      </c>
    </row>
    <row r="29" spans="1:8" ht="15" customHeight="1">
      <c r="A29" s="24" t="s">
        <v>20</v>
      </c>
      <c r="B29" s="34"/>
      <c r="C29" s="18">
        <v>750</v>
      </c>
      <c r="D29" s="26"/>
      <c r="E29" s="61"/>
      <c r="F29" s="13">
        <f>IF(D29="","",(C29-D29))</f>
      </c>
      <c r="G29" s="75"/>
      <c r="H29"/>
    </row>
    <row r="30" spans="1:8" ht="15" customHeight="1">
      <c r="A30" s="24" t="s">
        <v>32</v>
      </c>
      <c r="B30" s="34"/>
      <c r="C30" s="18">
        <v>540</v>
      </c>
      <c r="D30" s="26">
        <v>539.4</v>
      </c>
      <c r="E30" s="61">
        <v>1504409459</v>
      </c>
      <c r="F30" s="13">
        <f>IF(D30="","",(C30-D30))</f>
        <v>0.6000000000000227</v>
      </c>
      <c r="G30" s="13">
        <v>539.4</v>
      </c>
      <c r="H30"/>
    </row>
    <row r="31" spans="1:8" ht="15.75">
      <c r="A31" s="35" t="s">
        <v>10</v>
      </c>
      <c r="B31" s="7">
        <f>B26+B18+B14+B9+B7+B3</f>
        <v>36992.89</v>
      </c>
      <c r="C31" s="21">
        <f>SUM(C4:C30)</f>
        <v>36992.89</v>
      </c>
      <c r="D31" s="36">
        <f>D26+D18+D14+D9+D7+D3</f>
        <v>33249.31</v>
      </c>
      <c r="E31" s="62"/>
      <c r="F31" s="36"/>
      <c r="G31" s="9"/>
      <c r="H31"/>
    </row>
    <row r="32" spans="1:8" ht="19.5" customHeight="1">
      <c r="A32" s="38" t="s">
        <v>11</v>
      </c>
      <c r="B32" s="39">
        <v>53091</v>
      </c>
      <c r="C32" s="40"/>
      <c r="D32" s="55"/>
      <c r="E32" s="51"/>
      <c r="F32" s="77"/>
      <c r="G32" s="80"/>
      <c r="H32"/>
    </row>
    <row r="33" spans="1:8" ht="15">
      <c r="A33" s="41" t="s">
        <v>12</v>
      </c>
      <c r="B33" s="39">
        <v>53091</v>
      </c>
      <c r="C33" s="42"/>
      <c r="D33" s="55"/>
      <c r="E33" s="51"/>
      <c r="F33" s="78"/>
      <c r="G33" s="81"/>
      <c r="H33"/>
    </row>
    <row r="34" spans="1:8" ht="15">
      <c r="A34" s="41" t="s">
        <v>31</v>
      </c>
      <c r="B34" s="39">
        <f>B31</f>
        <v>36992.89</v>
      </c>
      <c r="C34" s="42"/>
      <c r="D34" s="55"/>
      <c r="E34" s="51"/>
      <c r="F34" s="78"/>
      <c r="G34" s="81"/>
      <c r="H34"/>
    </row>
    <row r="35" spans="1:8" ht="15">
      <c r="A35" s="41" t="s">
        <v>13</v>
      </c>
      <c r="B35" s="39">
        <f>D31</f>
        <v>33249.31</v>
      </c>
      <c r="C35" s="42"/>
      <c r="D35" s="55"/>
      <c r="E35" s="51"/>
      <c r="F35" s="78"/>
      <c r="G35" s="81"/>
      <c r="H35"/>
    </row>
    <row r="36" spans="1:8" ht="15">
      <c r="A36" s="43" t="s">
        <v>14</v>
      </c>
      <c r="B36" s="44">
        <f>B33-B34</f>
        <v>16098.11</v>
      </c>
      <c r="C36" s="45"/>
      <c r="D36" s="56"/>
      <c r="E36" s="52"/>
      <c r="F36" s="79"/>
      <c r="G36" s="82"/>
      <c r="H36"/>
    </row>
    <row r="37" spans="1:8" ht="15">
      <c r="A37" s="46"/>
      <c r="B37" s="46"/>
      <c r="C37" s="47"/>
      <c r="D37" s="47"/>
      <c r="E37" s="53"/>
      <c r="F37" s="1"/>
      <c r="H37"/>
    </row>
    <row r="38" spans="1:4" ht="15">
      <c r="A38" s="46"/>
      <c r="C38" s="37"/>
      <c r="D38" s="37"/>
    </row>
    <row r="39" spans="3:4" ht="12.75">
      <c r="C39" s="48"/>
      <c r="D39" s="48"/>
    </row>
  </sheetData>
  <mergeCells count="3">
    <mergeCell ref="A1:A2"/>
    <mergeCell ref="C1:F1"/>
    <mergeCell ref="G1:G2"/>
  </mergeCells>
  <printOptions/>
  <pageMargins left="0.2362204724409449" right="0.1968503937007874" top="0.7086614173228347" bottom="0.2755905511811024" header="0.2362204724409449" footer="0.5118110236220472"/>
  <pageSetup horizontalDpi="300" verticalDpi="300" orientation="landscape" paperSize="9" scale="72" r:id="rId1"/>
  <headerFooter alignWithMargins="0">
    <oddHeader>&amp;C&amp;"Arial,Gras"&amp;12PROGRAMME D'INTERVENTION 2013
 DU CHS-CT 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E16384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E16384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SG-DRH3</cp:lastModifiedBy>
  <cp:lastPrinted>2013-09-09T12:57:55Z</cp:lastPrinted>
  <dcterms:created xsi:type="dcterms:W3CDTF">2013-05-06T08:14:33Z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